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" sheetId="1" r:id="rId1"/>
    <sheet name="Maggiorazioni" sheetId="2" r:id="rId2"/>
  </sheets>
  <definedNames/>
  <calcPr fullCalcOnLoad="1"/>
</workbook>
</file>

<file path=xl/sharedStrings.xml><?xml version="1.0" encoding="utf-8"?>
<sst xmlns="http://schemas.openxmlformats.org/spreadsheetml/2006/main" count="153" uniqueCount="150">
  <si>
    <t>DIRITTO ANNUALE 2008 - AUSILIO al CALCOLO del DIRITTO DOVUTO</t>
  </si>
  <si>
    <t>IMPRESE ISCRITTE IN SEZIONE ORDINARIA</t>
  </si>
  <si>
    <t xml:space="preserve">Denominazione dell'impresa: </t>
  </si>
  <si>
    <t xml:space="preserve">Fatturato 2007 (Euro): </t>
  </si>
  <si>
    <t xml:space="preserve">Sigla provincia della SEDE : </t>
  </si>
  <si>
    <t xml:space="preserve">Eventuale maggiorazione: </t>
  </si>
  <si>
    <t xml:space="preserve">Numero unità locali in provincia già iscritte al 31.12.2007: </t>
  </si>
  <si>
    <t>A - 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</si>
  <si>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</si>
  <si>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</si>
  <si>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</si>
  <si>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</si>
  <si>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</si>
  <si>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</si>
  <si>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</si>
  <si>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</si>
  <si>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</si>
  <si>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</si>
  <si>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</si>
  <si>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</si>
  <si>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</si>
  <si>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</si>
  <si>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</si>
  <si>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</si>
  <si>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B - calcolo dell'importo da versare per la sede:</t>
  </si>
  <si>
    <t>Importo derivante dal punto precedente:</t>
  </si>
  <si>
    <t>Importo derivante da eventuale maggiorazione:</t>
  </si>
  <si>
    <t>Importo calcolato</t>
  </si>
  <si>
    <t>(B)  imp. determinato per la sede</t>
  </si>
  <si>
    <t>Arrotondamento</t>
  </si>
  <si>
    <t>C - calcolo dell'importo per le unità locali in provincia (già iscritte al 31.12.2007):</t>
  </si>
  <si>
    <t>Importo base per la sede senza maggiorazione:</t>
  </si>
  <si>
    <t>20% di questo importo con il max. di Euro 200:</t>
  </si>
  <si>
    <t>Importo comprensivo di maggiorazione</t>
  </si>
  <si>
    <t>(C) imp. determinato per singola U.L.</t>
  </si>
  <si>
    <t>D - calcolo dell'importo per le unità locali fuori provincia (già iscritte al 31.12.2007):</t>
  </si>
  <si>
    <t>Sigla PRV U.L.</t>
  </si>
  <si>
    <t>% Maggiorazione</t>
  </si>
  <si>
    <t>Num. U.L.</t>
  </si>
  <si>
    <t>Dovuto singola U.L.</t>
  </si>
  <si>
    <t>Dovuto totale maggiorato</t>
  </si>
  <si>
    <t>Elenco delle CCIAA che applicano la maggiorazione</t>
  </si>
  <si>
    <t>CCIAA</t>
  </si>
  <si>
    <t xml:space="preserve">Aliquota 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</si>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</sst>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_-* #,##0.00_-;\-* #,##0.00_-;_-* \-??_-;_-@_-"/>
    <numFmt numFmtId="168" formatCode="_-* #,##0_-;\-* #,##0_-;_-* \-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right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5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wrapText="1"/>
      <protection/>
    </xf>
    <xf numFmtId="0" fontId="33" fillId="0" borderId="14" xfId="0" applyFont="1" applyBorder="1" applyAlignment="1" applyProtection="1">
      <alignment horizont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68" fontId="19" fillId="2" borderId="0" xfId="43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Border="1" applyAlignment="1" applyProtection="1">
      <alignment/>
      <protection/>
    </xf>
    <xf numFmtId="165" fontId="26" fillId="0" borderId="0" xfId="0" applyNumberFormat="1" applyFont="1" applyBorder="1" applyAlignment="1" applyProtection="1">
      <alignment/>
      <protection/>
    </xf>
    <xf numFmtId="165" fontId="19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68" fontId="19" fillId="2" borderId="18" xfId="43" applyNumberFormat="1" applyFont="1" applyFill="1" applyBorder="1" applyAlignment="1" applyProtection="1">
      <alignment horizontal="center" vertical="center"/>
      <protection locked="0"/>
    </xf>
    <xf numFmtId="165" fontId="19" fillId="0" borderId="18" xfId="0" applyNumberFormat="1" applyFont="1" applyBorder="1" applyAlignment="1" applyProtection="1">
      <alignment/>
      <protection/>
    </xf>
    <xf numFmtId="165" fontId="26" fillId="0" borderId="18" xfId="0" applyNumberFormat="1" applyFont="1" applyBorder="1" applyAlignment="1" applyProtection="1">
      <alignment/>
      <protection/>
    </xf>
    <xf numFmtId="165" fontId="19" fillId="0" borderId="19" xfId="0" applyNumberFormat="1" applyFont="1" applyBorder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workbookViewId="0" topLeftCell="A1">
      <selection activeCell="H6" sqref="H6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4.00390625" style="1" customWidth="1"/>
    <col min="7" max="7" width="18.8515625" style="1" customWidth="1"/>
    <col min="8" max="8" width="19.421875" style="1" customWidth="1"/>
    <col min="9" max="9" width="9.00390625" style="1" customWidth="1"/>
    <col min="10" max="16384" width="8.8515625" style="1" customWidth="1"/>
  </cols>
  <sheetData>
    <row r="1" spans="1:8" s="2" customFormat="1" ht="18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s="3" customFormat="1" ht="18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/>
    </row>
    <row r="5" spans="7:8" ht="18" customHeight="1">
      <c r="G5" s="6" t="s">
        <v>3</v>
      </c>
      <c r="H5" s="8"/>
    </row>
    <row r="6" spans="7:8" ht="18" customHeight="1">
      <c r="G6" s="6" t="s">
        <v>4</v>
      </c>
      <c r="H6" s="9"/>
    </row>
    <row r="7" spans="7:8" ht="18" customHeight="1">
      <c r="G7" s="6" t="s">
        <v>5</v>
      </c>
      <c r="H7" s="10">
        <f>IF(H6&lt;&gt;"",(VLOOKUP($H$6,Maggiorazioni!$A$5:$B$110,2,FALSE)),0)</f>
        <v>0</v>
      </c>
    </row>
    <row r="8" spans="7:8" ht="18" customHeight="1">
      <c r="G8" s="6" t="s">
        <v>6</v>
      </c>
      <c r="H8" s="9"/>
    </row>
    <row r="9" spans="2:8" ht="18" customHeight="1">
      <c r="B9" s="11"/>
      <c r="C9" s="12"/>
      <c r="G9" s="11"/>
      <c r="H9" s="13"/>
    </row>
    <row r="10" ht="12.75">
      <c r="A10" s="14" t="s">
        <v>7</v>
      </c>
    </row>
    <row r="12" spans="4:8" ht="26.25" customHeight="1">
      <c r="D12" s="15" t="s">
        <v>8</v>
      </c>
      <c r="E12" s="15" t="s">
        <v>9</v>
      </c>
      <c r="F12" s="16" t="s">
        <v>10</v>
      </c>
      <c r="G12" s="15" t="s">
        <v>11</v>
      </c>
      <c r="H12" s="15" t="s">
        <v>12</v>
      </c>
    </row>
    <row r="13" spans="1:8" ht="12.75">
      <c r="A13" s="17"/>
      <c r="B13" s="1" t="s">
        <v>13</v>
      </c>
      <c r="D13" s="18">
        <v>0</v>
      </c>
      <c r="E13" s="18">
        <v>100000</v>
      </c>
      <c r="F13" s="19" t="s">
        <v>14</v>
      </c>
      <c r="G13" s="11" t="s">
        <v>15</v>
      </c>
      <c r="H13" s="20">
        <v>200</v>
      </c>
    </row>
    <row r="14" spans="1:8" ht="12.75">
      <c r="A14" s="17"/>
      <c r="B14" s="1" t="s">
        <v>16</v>
      </c>
      <c r="D14" s="18">
        <v>100000</v>
      </c>
      <c r="E14" s="18">
        <v>250000</v>
      </c>
      <c r="F14" s="21">
        <f aca="true" t="shared" si="0" ref="F14:F20">IF($H$5&lt;D14,0,IF($H$5&gt;E14,E14-D14,$H$5-D14))</f>
        <v>0</v>
      </c>
      <c r="G14" s="22">
        <v>0.00015</v>
      </c>
      <c r="H14" s="20">
        <f aca="true" t="shared" si="1" ref="H14:H20">ROUND(F14*G14,2)</f>
        <v>0</v>
      </c>
    </row>
    <row r="15" spans="1:8" ht="12.75">
      <c r="A15" s="17"/>
      <c r="B15" s="1" t="s">
        <v>17</v>
      </c>
      <c r="D15" s="18">
        <v>250000</v>
      </c>
      <c r="E15" s="18">
        <v>500000</v>
      </c>
      <c r="F15" s="21">
        <f t="shared" si="0"/>
        <v>0</v>
      </c>
      <c r="G15" s="22">
        <v>0.00013</v>
      </c>
      <c r="H15" s="20">
        <f t="shared" si="1"/>
        <v>0</v>
      </c>
    </row>
    <row r="16" spans="1:8" ht="12.75">
      <c r="A16" s="17"/>
      <c r="B16" s="1" t="s">
        <v>18</v>
      </c>
      <c r="D16" s="18">
        <v>500000</v>
      </c>
      <c r="E16" s="18">
        <v>1000000</v>
      </c>
      <c r="F16" s="21">
        <f t="shared" si="0"/>
        <v>0</v>
      </c>
      <c r="G16" s="22">
        <v>0.0001</v>
      </c>
      <c r="H16" s="20">
        <f t="shared" si="1"/>
        <v>0</v>
      </c>
    </row>
    <row r="17" spans="1:8" ht="12.75">
      <c r="A17" s="17"/>
      <c r="B17" s="1" t="s">
        <v>19</v>
      </c>
      <c r="D17" s="18">
        <v>1000000</v>
      </c>
      <c r="E17" s="18">
        <v>10000000</v>
      </c>
      <c r="F17" s="21">
        <f t="shared" si="0"/>
        <v>0</v>
      </c>
      <c r="G17" s="22">
        <v>9E-05</v>
      </c>
      <c r="H17" s="20">
        <f t="shared" si="1"/>
        <v>0</v>
      </c>
    </row>
    <row r="18" spans="1:8" ht="12.75">
      <c r="A18" s="17"/>
      <c r="B18" s="1" t="s">
        <v>20</v>
      </c>
      <c r="D18" s="18">
        <v>10000000</v>
      </c>
      <c r="E18" s="18">
        <v>35000000</v>
      </c>
      <c r="F18" s="21">
        <f t="shared" si="0"/>
        <v>0</v>
      </c>
      <c r="G18" s="22">
        <v>5E-05</v>
      </c>
      <c r="H18" s="20">
        <f t="shared" si="1"/>
        <v>0</v>
      </c>
    </row>
    <row r="19" spans="1:8" ht="12.75">
      <c r="A19" s="17"/>
      <c r="B19" s="1" t="s">
        <v>21</v>
      </c>
      <c r="D19" s="18">
        <v>35000000</v>
      </c>
      <c r="E19" s="18">
        <v>50000000</v>
      </c>
      <c r="F19" s="21">
        <f t="shared" si="0"/>
        <v>0</v>
      </c>
      <c r="G19" s="22">
        <v>3E-05</v>
      </c>
      <c r="H19" s="20">
        <f t="shared" si="1"/>
        <v>0</v>
      </c>
    </row>
    <row r="20" spans="1:8" ht="12.75">
      <c r="A20" s="17"/>
      <c r="B20" s="1" t="s">
        <v>22</v>
      </c>
      <c r="D20" s="18">
        <v>50000000</v>
      </c>
      <c r="E20" s="23" t="s">
        <v>23</v>
      </c>
      <c r="F20" s="21">
        <f t="shared" si="0"/>
        <v>0</v>
      </c>
      <c r="G20" s="22">
        <v>1E-05</v>
      </c>
      <c r="H20" s="24">
        <f t="shared" si="1"/>
        <v>0</v>
      </c>
    </row>
    <row r="21" spans="6:9" ht="12.75">
      <c r="F21" s="25"/>
      <c r="G21" s="25"/>
      <c r="H21" s="20">
        <f>IF(SUM(H13:H20)&gt;40000,40000,SUM(H13:H20))</f>
        <v>200</v>
      </c>
      <c r="I21" s="20"/>
    </row>
    <row r="22" spans="6:8" ht="12.75">
      <c r="F22" s="25"/>
      <c r="G22" s="25"/>
      <c r="H22" s="21"/>
    </row>
    <row r="23" spans="6:8" ht="12.75">
      <c r="F23" s="25"/>
      <c r="G23" s="25"/>
      <c r="H23" s="26"/>
    </row>
    <row r="24" ht="12.75">
      <c r="A24" s="27" t="s">
        <v>24</v>
      </c>
    </row>
    <row r="25" ht="12.75">
      <c r="A25" s="25">
        <f>IF(ISBLANK(H6),"",IF(H6=0,"LA SEDE E' FUORI PROVINCIA. SI PREGA DI RIVOLGERSI ALLA CCIAA COMPETENTE.",""))</f>
      </c>
    </row>
    <row r="26" spans="1:6" ht="12.75">
      <c r="A26" s="17"/>
      <c r="B26" s="1" t="s">
        <v>25</v>
      </c>
      <c r="F26" s="20">
        <f>H21</f>
        <v>200</v>
      </c>
    </row>
    <row r="27" spans="1:7" ht="12.75">
      <c r="A27" s="17"/>
      <c r="B27" s="1" t="s">
        <v>26</v>
      </c>
      <c r="F27" s="20">
        <f>$H$7*F26</f>
        <v>0</v>
      </c>
      <c r="G27" s="25"/>
    </row>
    <row r="28" spans="1:7" ht="12.75">
      <c r="A28" s="17"/>
      <c r="B28" s="1" t="s">
        <v>27</v>
      </c>
      <c r="F28" s="28">
        <f>SUM(F26:F27)</f>
        <v>200</v>
      </c>
      <c r="G28" s="25" t="s">
        <v>28</v>
      </c>
    </row>
    <row r="29" spans="2:6" ht="12.75">
      <c r="B29" s="1" t="s">
        <v>29</v>
      </c>
      <c r="F29" s="20">
        <f>ROUND(F28,0)</f>
        <v>200</v>
      </c>
    </row>
    <row r="32" ht="12.75">
      <c r="A32" s="27" t="s">
        <v>30</v>
      </c>
    </row>
    <row r="34" spans="1:6" ht="12.75">
      <c r="A34" s="17"/>
      <c r="B34" s="1" t="s">
        <v>31</v>
      </c>
      <c r="F34" s="20">
        <f>H21</f>
        <v>200</v>
      </c>
    </row>
    <row r="35" spans="1:6" ht="12.75">
      <c r="A35" s="17"/>
      <c r="B35" s="1" t="s">
        <v>32</v>
      </c>
      <c r="F35" s="20">
        <f>IF(F34*20%&gt;200,200,F34*20%)</f>
        <v>40</v>
      </c>
    </row>
    <row r="36" spans="1:6" ht="12.75">
      <c r="A36" s="17"/>
      <c r="B36" s="1" t="s">
        <v>26</v>
      </c>
      <c r="F36" s="20">
        <f>F35*$H$7</f>
        <v>0</v>
      </c>
    </row>
    <row r="37" spans="1:7" ht="12.75">
      <c r="A37" s="17"/>
      <c r="B37" s="1" t="s">
        <v>33</v>
      </c>
      <c r="F37" s="28">
        <f>SUM(F35:F36)</f>
        <v>40</v>
      </c>
      <c r="G37" s="25" t="s">
        <v>34</v>
      </c>
    </row>
    <row r="38" spans="2:6" ht="12.75">
      <c r="B38" s="1" t="s">
        <v>29</v>
      </c>
      <c r="F38" s="20">
        <f>ROUND(F37,0)</f>
        <v>40</v>
      </c>
    </row>
    <row r="39" spans="2:6" s="25" customFormat="1" ht="12.75">
      <c r="B39" s="25" t="str">
        <f>"Moltiplicato per n. "&amp;TEXT(H8,"0")&amp;" unità locali in provincia:"</f>
        <v>Moltiplicato per n. 0 unità locali in provincia:</v>
      </c>
      <c r="F39" s="28">
        <f>F38*H8</f>
        <v>0</v>
      </c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3" ht="12.75">
      <c r="A43" s="27" t="s">
        <v>35</v>
      </c>
    </row>
    <row r="44" ht="12.75">
      <c r="A44" s="27"/>
    </row>
    <row r="45" spans="3:8" ht="23.25" customHeight="1">
      <c r="C45" s="29" t="s">
        <v>36</v>
      </c>
      <c r="D45" s="30" t="s">
        <v>37</v>
      </c>
      <c r="E45" s="30" t="s">
        <v>38</v>
      </c>
      <c r="F45" s="31" t="s">
        <v>39</v>
      </c>
      <c r="G45" s="31" t="s">
        <v>40</v>
      </c>
      <c r="H45" s="32" t="s">
        <v>29</v>
      </c>
    </row>
    <row r="46" spans="3:8" ht="12.75">
      <c r="C46" s="33"/>
      <c r="D46" s="34">
        <f>IF(C46&lt;&gt;"",VLOOKUP(C46,Maggiorazioni!$A$5:$B$110,2,FALSE),0)</f>
        <v>0</v>
      </c>
      <c r="E46" s="35"/>
      <c r="F46" s="36">
        <f aca="true" t="shared" si="2" ref="F46:F60">IF(AND(C46&lt;&gt;"",E46&gt;0),IF($H$21*20%&gt;200,200,$H$21*20%),0)</f>
        <v>0</v>
      </c>
      <c r="G46" s="37">
        <f aca="true" t="shared" si="3" ref="G46:G60">(F46*D46+F46)*E46</f>
        <v>0</v>
      </c>
      <c r="H46" s="38">
        <f aca="true" t="shared" si="4" ref="H46:H60">ROUND(G46,0)</f>
        <v>0</v>
      </c>
    </row>
    <row r="47" spans="3:8" ht="12.75">
      <c r="C47" s="33"/>
      <c r="D47" s="34">
        <f>IF(C47&lt;&gt;"",VLOOKUP(C47,Maggiorazioni!$A$5:$B$110,2,FALSE),0)</f>
        <v>0</v>
      </c>
      <c r="E47" s="35"/>
      <c r="F47" s="36">
        <f t="shared" si="2"/>
        <v>0</v>
      </c>
      <c r="G47" s="37">
        <f t="shared" si="3"/>
        <v>0</v>
      </c>
      <c r="H47" s="38">
        <f t="shared" si="4"/>
        <v>0</v>
      </c>
    </row>
    <row r="48" spans="3:8" ht="12.75">
      <c r="C48" s="33"/>
      <c r="D48" s="34">
        <f>IF(C48&lt;&gt;"",VLOOKUP(C48,Maggiorazioni!$A$5:$B$110,2,FALSE),0)</f>
        <v>0</v>
      </c>
      <c r="E48" s="35"/>
      <c r="F48" s="36">
        <f t="shared" si="2"/>
        <v>0</v>
      </c>
      <c r="G48" s="37">
        <f t="shared" si="3"/>
        <v>0</v>
      </c>
      <c r="H48" s="38">
        <f t="shared" si="4"/>
        <v>0</v>
      </c>
    </row>
    <row r="49" spans="3:8" ht="12.75">
      <c r="C49" s="33"/>
      <c r="D49" s="34">
        <f>IF(C49&lt;&gt;"",VLOOKUP(C49,Maggiorazioni!$A$5:$B$110,2,FALSE),0)</f>
        <v>0</v>
      </c>
      <c r="E49" s="35"/>
      <c r="F49" s="36">
        <f t="shared" si="2"/>
        <v>0</v>
      </c>
      <c r="G49" s="37">
        <f t="shared" si="3"/>
        <v>0</v>
      </c>
      <c r="H49" s="38">
        <f t="shared" si="4"/>
        <v>0</v>
      </c>
    </row>
    <row r="50" spans="3:8" ht="12.75">
      <c r="C50" s="33"/>
      <c r="D50" s="34">
        <f>IF(C50&lt;&gt;"",VLOOKUP(C50,Maggiorazioni!$A$5:$B$110,2,FALSE),0)</f>
        <v>0</v>
      </c>
      <c r="E50" s="35"/>
      <c r="F50" s="36">
        <f t="shared" si="2"/>
        <v>0</v>
      </c>
      <c r="G50" s="37">
        <f t="shared" si="3"/>
        <v>0</v>
      </c>
      <c r="H50" s="38">
        <f t="shared" si="4"/>
        <v>0</v>
      </c>
    </row>
    <row r="51" spans="3:8" ht="12.75">
      <c r="C51" s="33"/>
      <c r="D51" s="34">
        <f>IF(C51&lt;&gt;"",VLOOKUP(C51,Maggiorazioni!$A$5:$B$110,2,FALSE),0)</f>
        <v>0</v>
      </c>
      <c r="E51" s="35"/>
      <c r="F51" s="36">
        <f t="shared" si="2"/>
        <v>0</v>
      </c>
      <c r="G51" s="37">
        <f t="shared" si="3"/>
        <v>0</v>
      </c>
      <c r="H51" s="38">
        <f t="shared" si="4"/>
        <v>0</v>
      </c>
    </row>
    <row r="52" spans="3:8" ht="12.75">
      <c r="C52" s="33"/>
      <c r="D52" s="34">
        <f>IF(C52&lt;&gt;"",VLOOKUP(C52,Maggiorazioni!$A$5:$B$110,2,FALSE),0)</f>
        <v>0</v>
      </c>
      <c r="E52" s="35"/>
      <c r="F52" s="36">
        <f t="shared" si="2"/>
        <v>0</v>
      </c>
      <c r="G52" s="37">
        <f t="shared" si="3"/>
        <v>0</v>
      </c>
      <c r="H52" s="38">
        <f t="shared" si="4"/>
        <v>0</v>
      </c>
    </row>
    <row r="53" spans="3:8" ht="12.75">
      <c r="C53" s="33"/>
      <c r="D53" s="34">
        <f>IF(C53&lt;&gt;"",VLOOKUP(C53,Maggiorazioni!$A$5:$B$110,2,FALSE),0)</f>
        <v>0</v>
      </c>
      <c r="E53" s="35"/>
      <c r="F53" s="36">
        <f t="shared" si="2"/>
        <v>0</v>
      </c>
      <c r="G53" s="37">
        <f t="shared" si="3"/>
        <v>0</v>
      </c>
      <c r="H53" s="38">
        <f t="shared" si="4"/>
        <v>0</v>
      </c>
    </row>
    <row r="54" spans="3:8" ht="12.75">
      <c r="C54" s="33"/>
      <c r="D54" s="34">
        <f>IF(C54&lt;&gt;"",VLOOKUP(C54,Maggiorazioni!$A$5:$B$110,2,FALSE),0)</f>
        <v>0</v>
      </c>
      <c r="E54" s="35"/>
      <c r="F54" s="36">
        <f t="shared" si="2"/>
        <v>0</v>
      </c>
      <c r="G54" s="37">
        <f t="shared" si="3"/>
        <v>0</v>
      </c>
      <c r="H54" s="38">
        <f t="shared" si="4"/>
        <v>0</v>
      </c>
    </row>
    <row r="55" spans="3:8" ht="12.75">
      <c r="C55" s="33"/>
      <c r="D55" s="34">
        <f>IF(C55&lt;&gt;"",VLOOKUP(C55,Maggiorazioni!$A$5:$B$110,2,FALSE),0)</f>
        <v>0</v>
      </c>
      <c r="E55" s="35"/>
      <c r="F55" s="36">
        <f t="shared" si="2"/>
        <v>0</v>
      </c>
      <c r="G55" s="37">
        <f t="shared" si="3"/>
        <v>0</v>
      </c>
      <c r="H55" s="38">
        <f t="shared" si="4"/>
        <v>0</v>
      </c>
    </row>
    <row r="56" spans="3:8" ht="12.75">
      <c r="C56" s="33"/>
      <c r="D56" s="34">
        <f>IF(C56&lt;&gt;"",VLOOKUP(C56,Maggiorazioni!$A$5:$B$110,2,FALSE),0)</f>
        <v>0</v>
      </c>
      <c r="E56" s="35"/>
      <c r="F56" s="36">
        <f t="shared" si="2"/>
        <v>0</v>
      </c>
      <c r="G56" s="37">
        <f t="shared" si="3"/>
        <v>0</v>
      </c>
      <c r="H56" s="38">
        <f t="shared" si="4"/>
        <v>0</v>
      </c>
    </row>
    <row r="57" spans="3:8" ht="12.75">
      <c r="C57" s="33"/>
      <c r="D57" s="34">
        <f>IF(C57&lt;&gt;"",VLOOKUP(C57,Maggiorazioni!$A$5:$B$110,2,FALSE),0)</f>
        <v>0</v>
      </c>
      <c r="E57" s="35"/>
      <c r="F57" s="36">
        <f t="shared" si="2"/>
        <v>0</v>
      </c>
      <c r="G57" s="37">
        <f t="shared" si="3"/>
        <v>0</v>
      </c>
      <c r="H57" s="38">
        <f t="shared" si="4"/>
        <v>0</v>
      </c>
    </row>
    <row r="58" spans="3:8" ht="12.75">
      <c r="C58" s="33"/>
      <c r="D58" s="34">
        <f>IF(C58&lt;&gt;"",VLOOKUP(C58,Maggiorazioni!$A$5:$B$110,2,FALSE),0)</f>
        <v>0</v>
      </c>
      <c r="E58" s="35"/>
      <c r="F58" s="36">
        <f t="shared" si="2"/>
        <v>0</v>
      </c>
      <c r="G58" s="37">
        <f t="shared" si="3"/>
        <v>0</v>
      </c>
      <c r="H58" s="38">
        <f t="shared" si="4"/>
        <v>0</v>
      </c>
    </row>
    <row r="59" spans="3:8" ht="12.75">
      <c r="C59" s="33"/>
      <c r="D59" s="34">
        <f>IF(C59&lt;&gt;"",VLOOKUP(C59,Maggiorazioni!$A$5:$B$110,2,FALSE),0)</f>
        <v>0</v>
      </c>
      <c r="E59" s="35"/>
      <c r="F59" s="36">
        <f t="shared" si="2"/>
        <v>0</v>
      </c>
      <c r="G59" s="37">
        <f t="shared" si="3"/>
        <v>0</v>
      </c>
      <c r="H59" s="38">
        <f t="shared" si="4"/>
        <v>0</v>
      </c>
    </row>
    <row r="60" spans="3:8" ht="12.75">
      <c r="C60" s="39"/>
      <c r="D60" s="40">
        <f>IF(C60&lt;&gt;"",VLOOKUP(C60,Maggiorazioni!$A$5:$B$110,2,FALSE),0)</f>
        <v>0</v>
      </c>
      <c r="E60" s="41"/>
      <c r="F60" s="42">
        <f t="shared" si="2"/>
        <v>0</v>
      </c>
      <c r="G60" s="43">
        <f t="shared" si="3"/>
        <v>0</v>
      </c>
      <c r="H60" s="44">
        <f t="shared" si="4"/>
        <v>0</v>
      </c>
    </row>
  </sheetData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0"/>
  <sheetViews>
    <sheetView workbookViewId="0" topLeftCell="A1">
      <selection activeCell="B6" sqref="B6"/>
    </sheetView>
  </sheetViews>
  <sheetFormatPr defaultColWidth="9.140625" defaultRowHeight="12.75"/>
  <cols>
    <col min="1" max="1" width="9.140625" style="45" customWidth="1"/>
    <col min="2" max="2" width="9.140625" style="46" customWidth="1"/>
  </cols>
  <sheetData>
    <row r="2" spans="1:2" s="49" customFormat="1" ht="18">
      <c r="A2" s="47" t="s">
        <v>41</v>
      </c>
      <c r="B2" s="48"/>
    </row>
    <row r="4" spans="1:2" ht="15">
      <c r="A4" s="50" t="s">
        <v>42</v>
      </c>
      <c r="B4" s="51" t="s">
        <v>43</v>
      </c>
    </row>
    <row r="5" spans="1:2" ht="15">
      <c r="A5" s="52" t="s">
        <v>44</v>
      </c>
      <c r="B5" s="53">
        <v>0</v>
      </c>
    </row>
    <row r="6" spans="1:2" ht="15">
      <c r="A6" s="52" t="s">
        <v>45</v>
      </c>
      <c r="B6" s="53">
        <v>0.2</v>
      </c>
    </row>
    <row r="7" spans="1:2" ht="15">
      <c r="A7" s="52" t="s">
        <v>46</v>
      </c>
      <c r="B7" s="53">
        <v>0</v>
      </c>
    </row>
    <row r="8" spans="1:2" ht="15">
      <c r="A8" s="52" t="s">
        <v>47</v>
      </c>
      <c r="B8" s="53">
        <v>0</v>
      </c>
    </row>
    <row r="9" spans="1:2" ht="15">
      <c r="A9" s="52" t="s">
        <v>48</v>
      </c>
      <c r="B9" s="53">
        <v>0</v>
      </c>
    </row>
    <row r="10" spans="1:2" ht="15">
      <c r="A10" s="52" t="s">
        <v>49</v>
      </c>
      <c r="B10" s="53">
        <v>0</v>
      </c>
    </row>
    <row r="11" spans="1:2" ht="15">
      <c r="A11" s="52" t="s">
        <v>50</v>
      </c>
      <c r="B11" s="53">
        <v>0</v>
      </c>
    </row>
    <row r="12" spans="1:2" ht="15">
      <c r="A12" s="52" t="s">
        <v>51</v>
      </c>
      <c r="B12" s="53">
        <v>0.2</v>
      </c>
    </row>
    <row r="13" spans="1:2" ht="15">
      <c r="A13" s="52" t="s">
        <v>52</v>
      </c>
      <c r="B13" s="53">
        <v>0</v>
      </c>
    </row>
    <row r="14" spans="1:2" ht="15">
      <c r="A14" s="52" t="s">
        <v>53</v>
      </c>
      <c r="B14" s="53">
        <v>0</v>
      </c>
    </row>
    <row r="15" spans="1:2" ht="15">
      <c r="A15" s="52" t="s">
        <v>54</v>
      </c>
      <c r="B15" s="53">
        <v>0</v>
      </c>
    </row>
    <row r="16" spans="1:2" ht="15">
      <c r="A16" s="52" t="s">
        <v>55</v>
      </c>
      <c r="B16" s="53">
        <v>0</v>
      </c>
    </row>
    <row r="17" spans="1:2" ht="15">
      <c r="A17" s="52" t="s">
        <v>56</v>
      </c>
      <c r="B17" s="53">
        <v>0</v>
      </c>
    </row>
    <row r="18" spans="1:2" ht="15">
      <c r="A18" s="52" t="s">
        <v>57</v>
      </c>
      <c r="B18" s="53">
        <v>0</v>
      </c>
    </row>
    <row r="19" spans="1:2" ht="15">
      <c r="A19" s="52" t="s">
        <v>58</v>
      </c>
      <c r="B19" s="53">
        <v>0</v>
      </c>
    </row>
    <row r="20" spans="1:2" ht="15">
      <c r="A20" s="52" t="s">
        <v>59</v>
      </c>
      <c r="B20" s="53">
        <v>0</v>
      </c>
    </row>
    <row r="21" spans="1:2" ht="15">
      <c r="A21" s="52" t="s">
        <v>60</v>
      </c>
      <c r="B21" s="53">
        <v>0</v>
      </c>
    </row>
    <row r="22" spans="1:2" ht="15">
      <c r="A22" s="52" t="s">
        <v>61</v>
      </c>
      <c r="B22" s="53">
        <v>0</v>
      </c>
    </row>
    <row r="23" spans="1:2" ht="15">
      <c r="A23" s="52" t="s">
        <v>62</v>
      </c>
      <c r="B23" s="53">
        <v>0.2</v>
      </c>
    </row>
    <row r="24" spans="1:2" ht="15">
      <c r="A24" s="52" t="s">
        <v>63</v>
      </c>
      <c r="B24" s="53">
        <v>0</v>
      </c>
    </row>
    <row r="25" spans="1:2" ht="15">
      <c r="A25" s="52" t="s">
        <v>64</v>
      </c>
      <c r="B25" s="53">
        <v>0</v>
      </c>
    </row>
    <row r="26" spans="1:2" ht="15">
      <c r="A26" s="52" t="s">
        <v>65</v>
      </c>
      <c r="B26" s="53">
        <v>0</v>
      </c>
    </row>
    <row r="27" spans="1:2" ht="15">
      <c r="A27" s="52" t="s">
        <v>66</v>
      </c>
      <c r="B27" s="53">
        <v>0.2</v>
      </c>
    </row>
    <row r="28" spans="1:2" ht="15">
      <c r="A28" s="52" t="s">
        <v>67</v>
      </c>
      <c r="B28" s="53">
        <v>0</v>
      </c>
    </row>
    <row r="29" spans="1:2" ht="15">
      <c r="A29" s="52" t="s">
        <v>68</v>
      </c>
      <c r="B29" s="53">
        <v>0</v>
      </c>
    </row>
    <row r="30" spans="1:2" ht="15">
      <c r="A30" s="52" t="s">
        <v>69</v>
      </c>
      <c r="B30" s="53">
        <v>0</v>
      </c>
    </row>
    <row r="31" spans="1:2" ht="15">
      <c r="A31" s="52" t="s">
        <v>70</v>
      </c>
      <c r="B31" s="53">
        <v>0</v>
      </c>
    </row>
    <row r="32" spans="1:2" ht="15">
      <c r="A32" s="52" t="s">
        <v>71</v>
      </c>
      <c r="B32" s="53">
        <v>0.12</v>
      </c>
    </row>
    <row r="33" spans="1:2" ht="15">
      <c r="A33" s="52" t="s">
        <v>72</v>
      </c>
      <c r="B33" s="53">
        <v>0</v>
      </c>
    </row>
    <row r="34" spans="1:2" ht="15">
      <c r="A34" s="52" t="s">
        <v>73</v>
      </c>
      <c r="B34" s="53">
        <v>0.2</v>
      </c>
    </row>
    <row r="35" spans="1:2" ht="15">
      <c r="A35" s="52" t="s">
        <v>74</v>
      </c>
      <c r="B35" s="53">
        <v>0</v>
      </c>
    </row>
    <row r="36" spans="1:2" ht="15">
      <c r="A36" s="52" t="s">
        <v>75</v>
      </c>
      <c r="B36" s="53">
        <v>0</v>
      </c>
    </row>
    <row r="37" spans="1:2" ht="15">
      <c r="A37" s="52" t="s">
        <v>76</v>
      </c>
      <c r="B37" s="53">
        <v>0</v>
      </c>
    </row>
    <row r="38" spans="1:2" ht="15">
      <c r="A38" s="52" t="s">
        <v>77</v>
      </c>
      <c r="B38" s="53">
        <v>0.2</v>
      </c>
    </row>
    <row r="39" spans="1:2" ht="15">
      <c r="A39" s="52" t="s">
        <v>78</v>
      </c>
      <c r="B39" s="53">
        <v>0</v>
      </c>
    </row>
    <row r="40" spans="1:2" ht="15">
      <c r="A40" s="52" t="s">
        <v>79</v>
      </c>
      <c r="B40" s="53">
        <v>0</v>
      </c>
    </row>
    <row r="41" spans="1:2" ht="15">
      <c r="A41" s="52" t="s">
        <v>80</v>
      </c>
      <c r="B41" s="53">
        <v>0</v>
      </c>
    </row>
    <row r="42" spans="1:2" ht="15">
      <c r="A42" s="52" t="s">
        <v>81</v>
      </c>
      <c r="B42" s="53">
        <v>0.2</v>
      </c>
    </row>
    <row r="43" spans="1:2" ht="15">
      <c r="A43" s="52" t="s">
        <v>82</v>
      </c>
      <c r="B43" s="53">
        <v>0</v>
      </c>
    </row>
    <row r="44" spans="1:2" ht="15">
      <c r="A44" s="52" t="s">
        <v>83</v>
      </c>
      <c r="B44" s="53">
        <v>0</v>
      </c>
    </row>
    <row r="45" spans="1:2" ht="15">
      <c r="A45" s="52" t="s">
        <v>84</v>
      </c>
      <c r="B45" s="53">
        <v>0</v>
      </c>
    </row>
    <row r="46" spans="1:2" ht="15">
      <c r="A46" s="52" t="s">
        <v>85</v>
      </c>
      <c r="B46" s="53">
        <v>0</v>
      </c>
    </row>
    <row r="47" spans="1:2" ht="15">
      <c r="A47" s="52" t="s">
        <v>86</v>
      </c>
      <c r="B47" s="53">
        <v>0</v>
      </c>
    </row>
    <row r="48" spans="1:2" ht="15">
      <c r="A48" s="52" t="s">
        <v>87</v>
      </c>
      <c r="B48" s="53">
        <v>0</v>
      </c>
    </row>
    <row r="49" spans="1:2" ht="15">
      <c r="A49" s="52" t="s">
        <v>88</v>
      </c>
      <c r="B49" s="53">
        <v>0.2</v>
      </c>
    </row>
    <row r="50" spans="1:2" ht="15">
      <c r="A50" s="52" t="s">
        <v>89</v>
      </c>
      <c r="B50" s="53">
        <v>0</v>
      </c>
    </row>
    <row r="51" spans="1:2" ht="15">
      <c r="A51" s="52" t="s">
        <v>90</v>
      </c>
      <c r="B51" s="53">
        <v>0</v>
      </c>
    </row>
    <row r="52" spans="1:2" ht="15">
      <c r="A52" s="52" t="s">
        <v>91</v>
      </c>
      <c r="B52" s="53">
        <v>0</v>
      </c>
    </row>
    <row r="53" spans="1:2" ht="15">
      <c r="A53" s="52" t="s">
        <v>92</v>
      </c>
      <c r="B53" s="53">
        <v>0</v>
      </c>
    </row>
    <row r="54" spans="1:2" ht="15">
      <c r="A54" s="52" t="s">
        <v>93</v>
      </c>
      <c r="B54" s="53">
        <v>0.2</v>
      </c>
    </row>
    <row r="55" spans="1:2" ht="15">
      <c r="A55" s="52" t="s">
        <v>94</v>
      </c>
      <c r="B55" s="53">
        <v>0.2</v>
      </c>
    </row>
    <row r="56" spans="1:2" ht="15">
      <c r="A56" s="52" t="s">
        <v>95</v>
      </c>
      <c r="B56" s="53">
        <v>0</v>
      </c>
    </row>
    <row r="57" spans="1:2" ht="15">
      <c r="A57" s="52" t="s">
        <v>96</v>
      </c>
      <c r="B57" s="53">
        <v>0.2</v>
      </c>
    </row>
    <row r="58" spans="1:2" ht="15">
      <c r="A58" s="52" t="s">
        <v>97</v>
      </c>
      <c r="B58" s="53">
        <v>0</v>
      </c>
    </row>
    <row r="59" spans="1:2" ht="15">
      <c r="A59" s="52" t="s">
        <v>98</v>
      </c>
      <c r="B59" s="53">
        <v>0.2</v>
      </c>
    </row>
    <row r="60" spans="1:2" ht="15">
      <c r="A60" s="52" t="s">
        <v>99</v>
      </c>
      <c r="B60" s="53">
        <v>0</v>
      </c>
    </row>
    <row r="61" spans="1:2" ht="15">
      <c r="A61" s="52" t="s">
        <v>100</v>
      </c>
      <c r="B61" s="53">
        <v>0</v>
      </c>
    </row>
    <row r="62" spans="1:2" ht="15">
      <c r="A62" s="52" t="s">
        <v>101</v>
      </c>
      <c r="B62" s="53">
        <v>0</v>
      </c>
    </row>
    <row r="63" spans="1:2" ht="15">
      <c r="A63" s="52" t="s">
        <v>102</v>
      </c>
      <c r="B63" s="53">
        <v>0</v>
      </c>
    </row>
    <row r="64" spans="1:2" ht="15">
      <c r="A64" s="52" t="s">
        <v>103</v>
      </c>
      <c r="B64" s="53">
        <v>0</v>
      </c>
    </row>
    <row r="65" spans="1:2" ht="15">
      <c r="A65" s="52" t="s">
        <v>104</v>
      </c>
      <c r="B65" s="53">
        <v>0.12</v>
      </c>
    </row>
    <row r="66" spans="1:2" ht="15">
      <c r="A66" s="52" t="s">
        <v>105</v>
      </c>
      <c r="B66" s="53">
        <v>0</v>
      </c>
    </row>
    <row r="67" spans="1:2" ht="15">
      <c r="A67" s="52" t="s">
        <v>106</v>
      </c>
      <c r="B67" s="53">
        <v>0</v>
      </c>
    </row>
    <row r="68" spans="1:2" ht="15">
      <c r="A68" s="52" t="s">
        <v>107</v>
      </c>
      <c r="B68" s="53">
        <v>0</v>
      </c>
    </row>
    <row r="69" spans="1:2" ht="15">
      <c r="A69" s="52" t="s">
        <v>108</v>
      </c>
      <c r="B69" s="53">
        <v>0.2</v>
      </c>
    </row>
    <row r="70" spans="1:2" ht="15">
      <c r="A70" s="52" t="s">
        <v>109</v>
      </c>
      <c r="B70" s="53">
        <v>0.2</v>
      </c>
    </row>
    <row r="71" spans="1:2" ht="15">
      <c r="A71" s="52" t="s">
        <v>110</v>
      </c>
      <c r="B71" s="53">
        <v>0</v>
      </c>
    </row>
    <row r="72" spans="1:2" ht="15">
      <c r="A72" s="52" t="s">
        <v>111</v>
      </c>
      <c r="B72" s="53">
        <v>0.1</v>
      </c>
    </row>
    <row r="73" spans="1:2" ht="15">
      <c r="A73" s="52" t="s">
        <v>112</v>
      </c>
      <c r="B73" s="53">
        <v>0</v>
      </c>
    </row>
    <row r="74" spans="1:2" ht="15">
      <c r="A74" s="52" t="s">
        <v>113</v>
      </c>
      <c r="B74" s="53">
        <v>0</v>
      </c>
    </row>
    <row r="75" spans="1:2" ht="15">
      <c r="A75" s="52" t="s">
        <v>114</v>
      </c>
      <c r="B75" s="53">
        <v>0</v>
      </c>
    </row>
    <row r="76" spans="1:2" ht="15">
      <c r="A76" s="52" t="s">
        <v>115</v>
      </c>
      <c r="B76" s="53">
        <v>0</v>
      </c>
    </row>
    <row r="77" spans="1:2" ht="15">
      <c r="A77" s="52" t="s">
        <v>116</v>
      </c>
      <c r="B77" s="53">
        <v>0</v>
      </c>
    </row>
    <row r="78" spans="1:2" ht="15">
      <c r="A78" s="52" t="s">
        <v>117</v>
      </c>
      <c r="B78" s="53">
        <v>0</v>
      </c>
    </row>
    <row r="79" spans="1:2" ht="15">
      <c r="A79" s="52" t="s">
        <v>118</v>
      </c>
      <c r="B79" s="53">
        <v>0.15</v>
      </c>
    </row>
    <row r="80" spans="1:2" ht="15">
      <c r="A80" s="52" t="s">
        <v>119</v>
      </c>
      <c r="B80" s="53">
        <v>0.2</v>
      </c>
    </row>
    <row r="81" spans="1:2" ht="15">
      <c r="A81" s="52" t="s">
        <v>120</v>
      </c>
      <c r="B81" s="53">
        <v>0</v>
      </c>
    </row>
    <row r="82" spans="1:2" ht="15">
      <c r="A82" s="52" t="s">
        <v>121</v>
      </c>
      <c r="B82" s="53">
        <v>0.1</v>
      </c>
    </row>
    <row r="83" spans="1:2" ht="15">
      <c r="A83" s="52" t="s">
        <v>122</v>
      </c>
      <c r="B83" s="53">
        <v>0</v>
      </c>
    </row>
    <row r="84" spans="1:2" ht="15">
      <c r="A84" s="52" t="s">
        <v>123</v>
      </c>
      <c r="B84" s="53">
        <v>0</v>
      </c>
    </row>
    <row r="85" spans="1:2" ht="15">
      <c r="A85" s="52" t="s">
        <v>124</v>
      </c>
      <c r="B85" s="53">
        <v>0.2</v>
      </c>
    </row>
    <row r="86" spans="1:2" ht="15">
      <c r="A86" s="52" t="s">
        <v>125</v>
      </c>
      <c r="B86" s="53">
        <v>0</v>
      </c>
    </row>
    <row r="87" spans="1:2" ht="15">
      <c r="A87" s="52" t="s">
        <v>126</v>
      </c>
      <c r="B87" s="53">
        <v>0</v>
      </c>
    </row>
    <row r="88" spans="1:2" ht="15">
      <c r="A88" s="52" t="s">
        <v>127</v>
      </c>
      <c r="B88" s="53">
        <v>0.1</v>
      </c>
    </row>
    <row r="89" spans="1:2" ht="15">
      <c r="A89" s="52" t="s">
        <v>128</v>
      </c>
      <c r="B89" s="53">
        <v>0</v>
      </c>
    </row>
    <row r="90" spans="1:2" ht="15">
      <c r="A90" s="52" t="s">
        <v>129</v>
      </c>
      <c r="B90" s="53">
        <v>0.15</v>
      </c>
    </row>
    <row r="91" spans="1:2" ht="15">
      <c r="A91" s="52" t="s">
        <v>130</v>
      </c>
      <c r="B91" s="53">
        <v>0</v>
      </c>
    </row>
    <row r="92" spans="1:2" ht="15">
      <c r="A92" s="52" t="s">
        <v>131</v>
      </c>
      <c r="B92" s="53">
        <v>0</v>
      </c>
    </row>
    <row r="93" spans="1:2" ht="15">
      <c r="A93" s="52" t="s">
        <v>132</v>
      </c>
      <c r="B93" s="53">
        <v>0</v>
      </c>
    </row>
    <row r="94" spans="1:2" ht="15">
      <c r="A94" s="52" t="s">
        <v>133</v>
      </c>
      <c r="B94" s="53">
        <v>0</v>
      </c>
    </row>
    <row r="95" spans="1:2" ht="15">
      <c r="A95" s="52" t="s">
        <v>134</v>
      </c>
      <c r="B95" s="53">
        <v>0</v>
      </c>
    </row>
    <row r="96" spans="1:2" ht="15">
      <c r="A96" s="52" t="s">
        <v>135</v>
      </c>
      <c r="B96" s="53">
        <v>0</v>
      </c>
    </row>
    <row r="97" spans="1:2" ht="15">
      <c r="A97" s="52" t="s">
        <v>136</v>
      </c>
      <c r="B97" s="53">
        <v>0</v>
      </c>
    </row>
    <row r="98" spans="1:2" ht="15">
      <c r="A98" s="52" t="s">
        <v>137</v>
      </c>
      <c r="B98" s="53">
        <v>0.2</v>
      </c>
    </row>
    <row r="99" spans="1:2" ht="15">
      <c r="A99" s="52" t="s">
        <v>138</v>
      </c>
      <c r="B99" s="53">
        <v>0</v>
      </c>
    </row>
    <row r="100" spans="1:2" ht="15">
      <c r="A100" s="52" t="s">
        <v>139</v>
      </c>
      <c r="B100" s="53">
        <v>0.2</v>
      </c>
    </row>
    <row r="101" spans="1:2" ht="15">
      <c r="A101" s="52" t="s">
        <v>140</v>
      </c>
      <c r="B101" s="53">
        <v>0</v>
      </c>
    </row>
    <row r="102" spans="1:2" ht="15">
      <c r="A102" s="52" t="s">
        <v>141</v>
      </c>
      <c r="B102" s="53">
        <v>0</v>
      </c>
    </row>
    <row r="103" spans="1:2" ht="15">
      <c r="A103" s="52" t="s">
        <v>142</v>
      </c>
      <c r="B103" s="53">
        <v>0</v>
      </c>
    </row>
    <row r="104" spans="1:2" ht="15">
      <c r="A104" s="52" t="s">
        <v>143</v>
      </c>
      <c r="B104" s="53">
        <v>0.2</v>
      </c>
    </row>
    <row r="105" spans="1:2" ht="15">
      <c r="A105" s="52" t="s">
        <v>144</v>
      </c>
      <c r="B105" s="53">
        <v>0.12</v>
      </c>
    </row>
    <row r="106" spans="1:2" ht="15">
      <c r="A106" s="52" t="s">
        <v>145</v>
      </c>
      <c r="B106" s="53">
        <v>0</v>
      </c>
    </row>
    <row r="107" spans="1:2" ht="15">
      <c r="A107" s="52" t="s">
        <v>146</v>
      </c>
      <c r="B107" s="53">
        <v>0</v>
      </c>
    </row>
    <row r="108" spans="1:2" ht="15">
      <c r="A108" s="52" t="s">
        <v>147</v>
      </c>
      <c r="B108" s="53">
        <v>0.15</v>
      </c>
    </row>
    <row r="109" spans="1:2" ht="15">
      <c r="A109" s="52" t="s">
        <v>148</v>
      </c>
      <c r="B109" s="53">
        <v>0</v>
      </c>
    </row>
    <row r="110" spans="1:2" ht="15">
      <c r="A110" s="52" t="s">
        <v>149</v>
      </c>
      <c r="B110" s="53"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 Sangiori</cp:lastModifiedBy>
  <cp:lastPrinted>2008-05-19T13:55:54Z</cp:lastPrinted>
  <dcterms:created xsi:type="dcterms:W3CDTF">2003-04-08T07:54:25Z</dcterms:created>
  <dcterms:modified xsi:type="dcterms:W3CDTF">2008-05-23T12:14:40Z</dcterms:modified>
  <cp:category/>
  <cp:version/>
  <cp:contentType/>
  <cp:contentStatus/>
  <cp:revision>1</cp:revision>
</cp:coreProperties>
</file>